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0680" windowHeight="5205"/>
  </bookViews>
  <sheets>
    <sheet name="SOMMEN_ALS" sheetId="1" r:id="rId1"/>
  </sheets>
  <externalReferences>
    <externalReference r:id="rId2"/>
  </externalReferences>
  <definedNames>
    <definedName name="Artikelen">[1]!Levensmiddelen[#Data]</definedName>
    <definedName name="Deel01_namen">[1]Verjaardag!$B$2:$B$13,[1]Verjaardag!$F$2:$F$13,[1]Verjaardag!$H$2:$H$13</definedName>
    <definedName name="Namen">[1]!Tabel2[#Data]</definedName>
    <definedName name="Oefentabel">SOMMEN_ALS!$A$1:$G$11</definedName>
    <definedName name="Toeslag_1" comment="5% toeslag">[1]Bereik!$G$2</definedName>
    <definedName name="Toeslag_2" comment="8% toeslag">[1]Bereik!$G$5</definedName>
    <definedName name="Voorbeeld_Tabel1">[1]!Tabel3[#Data]</definedName>
  </definedNames>
  <calcPr calcId="145621"/>
</workbook>
</file>

<file path=xl/calcChain.xml><?xml version="1.0" encoding="utf-8"?>
<calcChain xmlns="http://schemas.openxmlformats.org/spreadsheetml/2006/main">
  <c r="B35" i="1" l="1"/>
  <c r="B39" i="1"/>
  <c r="B34" i="1"/>
  <c r="B33" i="1"/>
  <c r="B37" i="1"/>
  <c r="B38" i="1"/>
  <c r="F30" i="1" l="1"/>
  <c r="F29" i="1"/>
  <c r="F28" i="1"/>
  <c r="L24" i="1" s="1"/>
  <c r="F27" i="1"/>
  <c r="F26" i="1"/>
  <c r="F25" i="1"/>
  <c r="F24" i="1"/>
  <c r="F23" i="1"/>
  <c r="F22" i="1"/>
  <c r="F21" i="1"/>
  <c r="L20" i="1"/>
  <c r="F11" i="1"/>
  <c r="F10" i="1"/>
  <c r="F9" i="1"/>
  <c r="F8" i="1"/>
  <c r="F7" i="1"/>
  <c r="F6" i="1"/>
  <c r="F5" i="1"/>
  <c r="L5" i="1" s="1"/>
  <c r="F4" i="1"/>
  <c r="F3" i="1"/>
  <c r="L3" i="1" s="1"/>
  <c r="L2" i="1"/>
  <c r="L4" i="1" l="1"/>
  <c r="L6" i="1"/>
  <c r="L23" i="1"/>
  <c r="L21" i="1"/>
  <c r="L22" i="1"/>
</calcChain>
</file>

<file path=xl/sharedStrings.xml><?xml version="1.0" encoding="utf-8"?>
<sst xmlns="http://schemas.openxmlformats.org/spreadsheetml/2006/main" count="76" uniqueCount="28">
  <si>
    <t>nr.</t>
  </si>
  <si>
    <t>Datum</t>
  </si>
  <si>
    <t>Kleur</t>
  </si>
  <si>
    <t>Aantal</t>
  </si>
  <si>
    <t>Artikel</t>
  </si>
  <si>
    <t>Code</t>
  </si>
  <si>
    <t>Prijs excl.</t>
  </si>
  <si>
    <t>2-apr</t>
  </si>
  <si>
    <t>Groen</t>
  </si>
  <si>
    <t>Potgrond</t>
  </si>
  <si>
    <t>GrPot</t>
  </si>
  <si>
    <t>Totaal</t>
  </si>
  <si>
    <t>Rood</t>
  </si>
  <si>
    <t>Koolzaad</t>
  </si>
  <si>
    <t>Blauw</t>
  </si>
  <si>
    <t>Waterkers</t>
  </si>
  <si>
    <t>Spinazie</t>
  </si>
  <si>
    <t>Geel</t>
  </si>
  <si>
    <t>Wortelen</t>
  </si>
  <si>
    <t>Backup:</t>
  </si>
  <si>
    <t>=SOM.ALS(E21:G31;J18;G21:G31)</t>
  </si>
  <si>
    <t>=SOM.ALS(E2:G11;J2;G2:G11)</t>
  </si>
  <si>
    <t>Wit</t>
  </si>
  <si>
    <t>Aantal keren besteld</t>
  </si>
  <si>
    <r>
      <t>="Potgrond Groen: € "&amp;</t>
    </r>
    <r>
      <rPr>
        <b/>
        <sz val="11"/>
        <color theme="1" tint="4.9989318521683403E-2"/>
        <rFont val="Calibri"/>
        <family val="2"/>
        <scheme val="minor"/>
      </rPr>
      <t>SOMMEN.ALS</t>
    </r>
    <r>
      <rPr>
        <b/>
        <sz val="11"/>
        <color rgb="FFFF0000"/>
        <rFont val="Calibri"/>
        <family val="2"/>
        <scheme val="minor"/>
      </rPr>
      <t>($G$21:$G$30;$E21:$E30;"Potgrond";$C21:C30;"Groen")</t>
    </r>
  </si>
  <si>
    <r>
      <t>="Potgrond Wit: € "&amp;</t>
    </r>
    <r>
      <rPr>
        <b/>
        <sz val="11"/>
        <color theme="1"/>
        <rFont val="Calibri"/>
        <family val="2"/>
        <scheme val="minor"/>
      </rPr>
      <t>SOMMEN.ALS</t>
    </r>
    <r>
      <rPr>
        <b/>
        <sz val="11"/>
        <color rgb="FFFF0000"/>
        <rFont val="Calibri"/>
        <family val="2"/>
        <scheme val="minor"/>
      </rPr>
      <t>($G$21:$G$30;$E21:$E30;"Potgrond")</t>
    </r>
  </si>
  <si>
    <r>
      <t>="Potgrond Wit: € "&amp;</t>
    </r>
    <r>
      <rPr>
        <b/>
        <sz val="11"/>
        <color theme="1"/>
        <rFont val="Calibri"/>
        <family val="2"/>
        <scheme val="minor"/>
      </rPr>
      <t>SOMMEN.ALS</t>
    </r>
    <r>
      <rPr>
        <b/>
        <sz val="11"/>
        <color rgb="FFFF0000"/>
        <rFont val="Calibri"/>
        <family val="2"/>
        <scheme val="minor"/>
      </rPr>
      <t>($G$21:$G$30;$E21:$E30;"Potgrond";$C21:C30;"Wit")</t>
    </r>
  </si>
  <si>
    <r>
      <t>="Wortelen Geel: € "&amp;SOMMEN.ALS(</t>
    </r>
    <r>
      <rPr>
        <sz val="11"/>
        <color theme="1" tint="0.249977111117893"/>
        <rFont val="Calibri"/>
        <family val="2"/>
        <scheme val="minor"/>
      </rPr>
      <t>$G$21:$G$30</t>
    </r>
    <r>
      <rPr>
        <sz val="11"/>
        <color theme="1"/>
        <rFont val="Calibri"/>
        <family val="2"/>
        <scheme val="minor"/>
      </rPr>
      <t>;</t>
    </r>
    <r>
      <rPr>
        <sz val="11"/>
        <color rgb="FF002060"/>
        <rFont val="Calibri"/>
        <family val="2"/>
        <scheme val="minor"/>
      </rPr>
      <t>$E21:$E30;"Wortelen"</t>
    </r>
    <r>
      <rPr>
        <sz val="11"/>
        <color theme="1"/>
        <rFont val="Calibri"/>
        <family val="2"/>
        <scheme val="minor"/>
      </rPr>
      <t>;</t>
    </r>
    <r>
      <rPr>
        <sz val="11"/>
        <color theme="5"/>
        <rFont val="Calibri"/>
        <family val="2"/>
        <scheme val="minor"/>
      </rPr>
      <t>$C21:C30;"Geel"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</si>
</sst>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[$-413]d/mmm;@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5" borderId="5"/>
  </cellStyleXfs>
  <cellXfs count="36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/>
    <xf numFmtId="0" fontId="5" fillId="3" borderId="1" xfId="0" applyNumberFormat="1" applyFont="1" applyFill="1" applyBorder="1" applyAlignment="1">
      <alignment horizontal="center"/>
    </xf>
    <xf numFmtId="44" fontId="3" fillId="3" borderId="1" xfId="1" applyNumberFormat="1" applyFont="1" applyFill="1" applyBorder="1"/>
    <xf numFmtId="0" fontId="0" fillId="0" borderId="0" xfId="0" applyAlignment="1">
      <alignment horizontal="center"/>
    </xf>
    <xf numFmtId="44" fontId="0" fillId="0" borderId="0" xfId="1" applyFont="1"/>
    <xf numFmtId="0" fontId="3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44" fontId="4" fillId="0" borderId="1" xfId="1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44" fontId="4" fillId="3" borderId="1" xfId="1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44" fontId="0" fillId="0" borderId="2" xfId="0" applyNumberFormat="1" applyFont="1" applyBorder="1"/>
    <xf numFmtId="0" fontId="2" fillId="4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/>
    <xf numFmtId="164" fontId="0" fillId="0" borderId="0" xfId="0" applyNumberFormat="1"/>
    <xf numFmtId="0" fontId="8" fillId="0" borderId="0" xfId="0" quotePrefix="1" applyFont="1"/>
    <xf numFmtId="0" fontId="0" fillId="6" borderId="0" xfId="0" applyFill="1" applyAlignment="1">
      <alignment horizontal="center"/>
    </xf>
    <xf numFmtId="0" fontId="0" fillId="0" borderId="0" xfId="0" applyAlignment="1">
      <alignment horizontal="left"/>
    </xf>
    <xf numFmtId="0" fontId="8" fillId="0" borderId="0" xfId="0" quotePrefix="1" applyFont="1" applyAlignment="1">
      <alignment horizontal="left"/>
    </xf>
    <xf numFmtId="0" fontId="8" fillId="0" borderId="0" xfId="0" applyFont="1"/>
    <xf numFmtId="0" fontId="0" fillId="6" borderId="0" xfId="0" applyFill="1"/>
    <xf numFmtId="0" fontId="8" fillId="6" borderId="0" xfId="0" applyFont="1" applyFill="1"/>
    <xf numFmtId="0" fontId="0" fillId="0" borderId="0" xfId="0" quotePrefix="1" applyAlignment="1">
      <alignment horizontal="left"/>
    </xf>
  </cellXfs>
  <cellStyles count="3">
    <cellStyle name="Peter_lijn_onder" xfId="2"/>
    <cellStyle name="Standaard" xfId="0" builtinId="0"/>
    <cellStyle name="Valuta" xfId="1" builtinId="4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13]d/mmm;@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39</xdr:row>
      <xdr:rowOff>19050</xdr:rowOff>
    </xdr:from>
    <xdr:to>
      <xdr:col>2</xdr:col>
      <xdr:colOff>76200</xdr:colOff>
      <xdr:row>41</xdr:row>
      <xdr:rowOff>85725</xdr:rowOff>
    </xdr:to>
    <xdr:sp macro="" textlink="">
      <xdr:nvSpPr>
        <xdr:cNvPr id="2" name="PIJL-RECHTS 1"/>
        <xdr:cNvSpPr/>
      </xdr:nvSpPr>
      <xdr:spPr>
        <a:xfrm>
          <a:off x="771525" y="7639050"/>
          <a:ext cx="876300" cy="447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-Adressen%20vrijwilligers%20Totaal%20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al"/>
      <sheetName val="Jubileum 2013"/>
      <sheetName val="Verjaardag"/>
      <sheetName val="Afscheid 2013"/>
      <sheetName val="Blad1"/>
      <sheetName val="Tabel"/>
      <sheetName val="test"/>
      <sheetName val="Thema"/>
      <sheetName val="functie_getal"/>
      <sheetName val="adressen"/>
      <sheetName val="zoeken_verschil"/>
      <sheetName val="Tabel_voorbeeld"/>
      <sheetName val="Cellen"/>
      <sheetName val="controle"/>
      <sheetName val="Bereik"/>
      <sheetName val="test-Adressen vrijwilligers Tot"/>
    </sheetNames>
    <sheetDataSet>
      <sheetData sheetId="0" refreshError="1"/>
      <sheetData sheetId="1" refreshError="1"/>
      <sheetData sheetId="2">
        <row r="2">
          <cell r="B2" t="str">
            <v>Landman-de Hoog</v>
          </cell>
          <cell r="F2" t="str">
            <v>Pr. Bernhardlaan 11</v>
          </cell>
          <cell r="H2" t="str">
            <v>Papendrecht</v>
          </cell>
        </row>
        <row r="3">
          <cell r="B3" t="str">
            <v>Grouwborst-van 't Hof</v>
          </cell>
          <cell r="F3" t="str">
            <v>De Kulck 1</v>
          </cell>
          <cell r="H3" t="str">
            <v>Woensdrecht</v>
          </cell>
        </row>
        <row r="4">
          <cell r="B4" t="str">
            <v>Koldervaart-Bakker</v>
          </cell>
          <cell r="F4" t="str">
            <v>Julianalaan 72</v>
          </cell>
          <cell r="H4" t="str">
            <v>Papendrecht</v>
          </cell>
        </row>
        <row r="5">
          <cell r="B5" t="str">
            <v>Albers- van Wettum</v>
          </cell>
          <cell r="F5" t="str">
            <v>Oude Watering 6</v>
          </cell>
          <cell r="H5" t="str">
            <v>Papendrecht</v>
          </cell>
        </row>
        <row r="6">
          <cell r="B6" t="str">
            <v>Klakker</v>
          </cell>
          <cell r="F6" t="str">
            <v>Vlaslaan 32</v>
          </cell>
          <cell r="H6" t="str">
            <v>Papendrecht</v>
          </cell>
        </row>
        <row r="7">
          <cell r="B7" t="str">
            <v>Makker-Prins</v>
          </cell>
          <cell r="F7" t="str">
            <v>Pr. Bernhardlaan 18</v>
          </cell>
          <cell r="H7" t="str">
            <v>Papendrecht</v>
          </cell>
        </row>
        <row r="8">
          <cell r="B8" t="str">
            <v>Plakker-Wolters</v>
          </cell>
          <cell r="F8" t="str">
            <v>Vlaslaan 32</v>
          </cell>
          <cell r="H8" t="str">
            <v>Papendrecht</v>
          </cell>
        </row>
        <row r="9">
          <cell r="B9" t="str">
            <v>Vervaart</v>
          </cell>
          <cell r="F9" t="str">
            <v>Julianalaan 68</v>
          </cell>
          <cell r="H9" t="str">
            <v>Papendrecht</v>
          </cell>
        </row>
        <row r="10">
          <cell r="B10" t="str">
            <v>Fiestheuvel-Markenbout</v>
          </cell>
          <cell r="F10" t="str">
            <v>Beverwijklaan 35</v>
          </cell>
          <cell r="H10" t="str">
            <v>Simonshaven</v>
          </cell>
        </row>
        <row r="11">
          <cell r="B11" t="str">
            <v xml:space="preserve">Loogaard-Monster </v>
          </cell>
          <cell r="F11" t="str">
            <v>Tochtwei 13</v>
          </cell>
          <cell r="H11" t="str">
            <v>Oudenhoorn</v>
          </cell>
        </row>
        <row r="12">
          <cell r="B12" t="str">
            <v>Postgieter-Overgaauw</v>
          </cell>
          <cell r="F12" t="str">
            <v>Dr. H. Colijnlaan 13</v>
          </cell>
          <cell r="H12" t="str">
            <v>Papendrecht</v>
          </cell>
        </row>
        <row r="13">
          <cell r="B13" t="str">
            <v>Posschieter</v>
          </cell>
          <cell r="F13" t="str">
            <v>Pr. Bernhardlaan 66</v>
          </cell>
          <cell r="H13" t="str">
            <v>Papendrecht</v>
          </cell>
        </row>
      </sheetData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>
        <row r="2">
          <cell r="G2">
            <v>0.12</v>
          </cell>
        </row>
        <row r="5">
          <cell r="G5">
            <v>0.08</v>
          </cell>
        </row>
      </sheetData>
      <sheetData sheetId="15" refreshError="1"/>
    </sheetDataSet>
  </externalBook>
</externalLink>
</file>

<file path=xl/tables/table1.xml><?xml version="1.0" encoding="utf-8"?>
<table xmlns="http://schemas.openxmlformats.org/spreadsheetml/2006/main" id="1" name="Tabel23" displayName="Tabel23" ref="A1:G11" totalsRowShown="0" headerRowDxfId="5" tableBorderDxfId="4">
  <autoFilter ref="A1:G11"/>
  <tableColumns count="7">
    <tableColumn id="1" name="nr." dataDxfId="3"/>
    <tableColumn id="2" name="Datum" dataDxfId="2"/>
    <tableColumn id="3" name="Kleur"/>
    <tableColumn id="4" name="Aantal" dataDxfId="1"/>
    <tableColumn id="5" name="Artikel"/>
    <tableColumn id="6" name="Code">
      <calculatedColumnFormula>LEFT(C2,2)&amp;LEFT(E2,3)</calculatedColumnFormula>
    </tableColumn>
    <tableColumn id="7" name="Prijs excl." dataDxfId="0" dataCellStyle="Valu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39"/>
  <sheetViews>
    <sheetView showGridLines="0" tabSelected="1" topLeftCell="A20" workbookViewId="0">
      <selection activeCell="M31" sqref="M31"/>
    </sheetView>
  </sheetViews>
  <sheetFormatPr defaultRowHeight="15" x14ac:dyDescent="0.25"/>
  <cols>
    <col min="1" max="1" width="9" style="8"/>
    <col min="2" max="2" width="11.625" customWidth="1"/>
    <col min="4" max="4" width="9" style="8"/>
    <col min="5" max="5" width="12.125" customWidth="1"/>
    <col min="7" max="7" width="12.625" customWidth="1"/>
    <col min="8" max="8" width="6.25" customWidth="1"/>
    <col min="10" max="10" width="11.125" bestFit="1" customWidth="1"/>
    <col min="11" max="11" width="3.25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12" x14ac:dyDescent="0.25">
      <c r="A2" s="3">
        <v>1</v>
      </c>
      <c r="B2" s="4" t="s">
        <v>7</v>
      </c>
      <c r="C2" s="5" t="s">
        <v>8</v>
      </c>
      <c r="D2" s="6">
        <v>2</v>
      </c>
      <c r="E2" s="5" t="s">
        <v>9</v>
      </c>
      <c r="F2" s="5" t="s">
        <v>10</v>
      </c>
      <c r="G2" s="7">
        <v>1.25</v>
      </c>
      <c r="I2" s="29" t="s">
        <v>11</v>
      </c>
      <c r="J2" t="s">
        <v>9</v>
      </c>
      <c r="L2" s="9">
        <f ca="1">SUMIF(E2:G11,J2,G2:G11)</f>
        <v>2.44</v>
      </c>
    </row>
    <row r="3" spans="1:12" x14ac:dyDescent="0.25">
      <c r="A3" s="10">
        <v>2</v>
      </c>
      <c r="B3" s="11">
        <v>42074</v>
      </c>
      <c r="C3" s="12" t="s">
        <v>12</v>
      </c>
      <c r="D3" s="13">
        <v>3</v>
      </c>
      <c r="E3" s="12" t="s">
        <v>13</v>
      </c>
      <c r="F3" s="12" t="str">
        <f t="shared" ref="F3:F11" si="0">LEFT(C3,2)&amp;LEFT(E3,3)</f>
        <v>RoKoo</v>
      </c>
      <c r="G3" s="14">
        <v>2.25</v>
      </c>
      <c r="I3" s="8"/>
      <c r="J3" t="s">
        <v>13</v>
      </c>
      <c r="L3" s="9">
        <f ca="1">SUMIF(E3:G13,J3,G3:G13)</f>
        <v>2.25</v>
      </c>
    </row>
    <row r="4" spans="1:12" x14ac:dyDescent="0.25">
      <c r="A4" s="15">
        <v>3</v>
      </c>
      <c r="B4" s="16">
        <v>42176</v>
      </c>
      <c r="C4" s="17" t="s">
        <v>14</v>
      </c>
      <c r="D4" s="18">
        <v>4</v>
      </c>
      <c r="E4" s="17" t="s">
        <v>15</v>
      </c>
      <c r="F4" s="17" t="str">
        <f t="shared" si="0"/>
        <v>BlWat</v>
      </c>
      <c r="G4" s="19">
        <v>2.75</v>
      </c>
      <c r="I4" s="8"/>
      <c r="J4" t="s">
        <v>15</v>
      </c>
      <c r="L4" s="9">
        <f ca="1">SUMIF(E4:G14,J4,G4:G14)</f>
        <v>2.75</v>
      </c>
    </row>
    <row r="5" spans="1:12" x14ac:dyDescent="0.25">
      <c r="A5" s="10">
        <v>4</v>
      </c>
      <c r="B5" s="11">
        <v>42478</v>
      </c>
      <c r="C5" s="12" t="s">
        <v>12</v>
      </c>
      <c r="D5" s="13">
        <v>2</v>
      </c>
      <c r="E5" s="12" t="s">
        <v>16</v>
      </c>
      <c r="F5" s="12" t="str">
        <f t="shared" si="0"/>
        <v>RoSpi</v>
      </c>
      <c r="G5" s="14">
        <v>0.98</v>
      </c>
      <c r="I5" s="8"/>
      <c r="J5" t="s">
        <v>16</v>
      </c>
      <c r="L5" s="9">
        <f ca="1">SUMIF(E5:G15,J5,G5:G15)</f>
        <v>1.65</v>
      </c>
    </row>
    <row r="6" spans="1:12" x14ac:dyDescent="0.25">
      <c r="A6" s="15">
        <v>5</v>
      </c>
      <c r="B6" s="16">
        <v>42440</v>
      </c>
      <c r="C6" s="17" t="s">
        <v>17</v>
      </c>
      <c r="D6" s="18">
        <v>1</v>
      </c>
      <c r="E6" s="17" t="s">
        <v>18</v>
      </c>
      <c r="F6" s="17" t="str">
        <f t="shared" si="0"/>
        <v>GeWor</v>
      </c>
      <c r="G6" s="19">
        <v>0.76</v>
      </c>
      <c r="I6" s="8"/>
      <c r="J6" t="s">
        <v>18</v>
      </c>
      <c r="L6" s="9">
        <f ca="1">SUMIF(E6:G16,J6,G6:G16)</f>
        <v>3.06</v>
      </c>
    </row>
    <row r="7" spans="1:12" x14ac:dyDescent="0.25">
      <c r="A7" s="10">
        <v>6</v>
      </c>
      <c r="B7" s="11">
        <v>42237</v>
      </c>
      <c r="C7" s="12" t="s">
        <v>8</v>
      </c>
      <c r="D7" s="13">
        <v>4</v>
      </c>
      <c r="E7" s="12" t="s">
        <v>9</v>
      </c>
      <c r="F7" s="12" t="str">
        <f t="shared" si="0"/>
        <v>GrPot</v>
      </c>
      <c r="G7" s="14">
        <v>1.19</v>
      </c>
      <c r="I7" s="28" t="s">
        <v>21</v>
      </c>
    </row>
    <row r="8" spans="1:12" x14ac:dyDescent="0.25">
      <c r="A8" s="15">
        <v>7</v>
      </c>
      <c r="B8" s="16">
        <v>42060</v>
      </c>
      <c r="C8" s="17" t="s">
        <v>12</v>
      </c>
      <c r="D8" s="18">
        <v>3</v>
      </c>
      <c r="E8" s="17" t="s">
        <v>16</v>
      </c>
      <c r="F8" s="17" t="str">
        <f t="shared" si="0"/>
        <v>RoSpi</v>
      </c>
      <c r="G8" s="19">
        <v>0.67</v>
      </c>
    </row>
    <row r="9" spans="1:12" x14ac:dyDescent="0.25">
      <c r="A9" s="10">
        <v>8</v>
      </c>
      <c r="B9" s="11">
        <v>41730</v>
      </c>
      <c r="C9" s="12" t="s">
        <v>17</v>
      </c>
      <c r="D9" s="13">
        <v>2</v>
      </c>
      <c r="E9" s="12" t="s">
        <v>18</v>
      </c>
      <c r="F9" s="12" t="str">
        <f t="shared" si="0"/>
        <v>GeWor</v>
      </c>
      <c r="G9" s="14">
        <v>0.68</v>
      </c>
    </row>
    <row r="10" spans="1:12" x14ac:dyDescent="0.25">
      <c r="A10" s="15">
        <v>9</v>
      </c>
      <c r="B10" s="16">
        <v>42320</v>
      </c>
      <c r="C10" s="17" t="s">
        <v>17</v>
      </c>
      <c r="D10" s="18">
        <v>7</v>
      </c>
      <c r="E10" s="17" t="s">
        <v>18</v>
      </c>
      <c r="F10" s="17" t="str">
        <f t="shared" si="0"/>
        <v>GeWor</v>
      </c>
      <c r="G10" s="19">
        <v>0.94</v>
      </c>
    </row>
    <row r="11" spans="1:12" x14ac:dyDescent="0.25">
      <c r="A11" s="10">
        <v>8</v>
      </c>
      <c r="B11" s="11">
        <v>41730</v>
      </c>
      <c r="C11" s="20" t="s">
        <v>17</v>
      </c>
      <c r="D11" s="13">
        <v>2</v>
      </c>
      <c r="E11" s="20" t="s">
        <v>18</v>
      </c>
      <c r="F11" s="20" t="str">
        <f t="shared" si="0"/>
        <v>GeWor</v>
      </c>
      <c r="G11" s="14">
        <v>0.68</v>
      </c>
    </row>
    <row r="12" spans="1:12" x14ac:dyDescent="0.25">
      <c r="A12"/>
      <c r="D12"/>
      <c r="G12" s="21"/>
    </row>
    <row r="19" spans="1:12" x14ac:dyDescent="0.25">
      <c r="A19" s="22" t="s">
        <v>19</v>
      </c>
    </row>
    <row r="20" spans="1:12" x14ac:dyDescent="0.25">
      <c r="A20" s="23" t="s">
        <v>0</v>
      </c>
      <c r="B20" s="24" t="s">
        <v>1</v>
      </c>
      <c r="C20" s="24" t="s">
        <v>2</v>
      </c>
      <c r="D20" s="25" t="s">
        <v>3</v>
      </c>
      <c r="E20" s="24" t="s">
        <v>4</v>
      </c>
      <c r="F20" s="24" t="s">
        <v>5</v>
      </c>
      <c r="G20" s="26" t="s">
        <v>6</v>
      </c>
      <c r="I20" s="29" t="s">
        <v>11</v>
      </c>
      <c r="J20" t="s">
        <v>9</v>
      </c>
      <c r="L20" s="9">
        <f ca="1">SUMIF(E21:G32,J20,G21:G32)</f>
        <v>2.44</v>
      </c>
    </row>
    <row r="21" spans="1:12" x14ac:dyDescent="0.25">
      <c r="A21" s="8">
        <v>1</v>
      </c>
      <c r="B21" s="27">
        <v>42462</v>
      </c>
      <c r="C21" t="s">
        <v>8</v>
      </c>
      <c r="D21" s="8">
        <v>2</v>
      </c>
      <c r="E21" t="s">
        <v>9</v>
      </c>
      <c r="F21" t="str">
        <f t="shared" ref="F21:F30" si="1">LEFT(C21,2)&amp;LEFT(E21,3)</f>
        <v>GrPot</v>
      </c>
      <c r="G21" s="9">
        <v>1.25</v>
      </c>
      <c r="I21" s="8"/>
      <c r="J21" t="s">
        <v>13</v>
      </c>
      <c r="L21" s="9">
        <f ca="1">SUMIF(E22:G33,J21,G22:G33)</f>
        <v>2.25</v>
      </c>
    </row>
    <row r="22" spans="1:12" x14ac:dyDescent="0.25">
      <c r="A22" s="8">
        <v>2</v>
      </c>
      <c r="B22" s="27">
        <v>42074</v>
      </c>
      <c r="C22" t="s">
        <v>12</v>
      </c>
      <c r="D22" s="8">
        <v>3</v>
      </c>
      <c r="E22" t="s">
        <v>13</v>
      </c>
      <c r="F22" t="str">
        <f t="shared" si="1"/>
        <v>RoKoo</v>
      </c>
      <c r="G22" s="9">
        <v>2.25</v>
      </c>
      <c r="I22" s="8"/>
      <c r="J22" t="s">
        <v>15</v>
      </c>
      <c r="L22" s="9">
        <f ca="1">SUMIF(E23:G34,J22,G23:G34)</f>
        <v>2.75</v>
      </c>
    </row>
    <row r="23" spans="1:12" x14ac:dyDescent="0.25">
      <c r="A23" s="8">
        <v>3</v>
      </c>
      <c r="B23" s="27">
        <v>42176</v>
      </c>
      <c r="C23" t="s">
        <v>14</v>
      </c>
      <c r="D23" s="8">
        <v>4</v>
      </c>
      <c r="E23" t="s">
        <v>15</v>
      </c>
      <c r="F23" t="str">
        <f t="shared" si="1"/>
        <v>BlWat</v>
      </c>
      <c r="G23" s="9">
        <v>2.75</v>
      </c>
      <c r="I23" s="8"/>
      <c r="J23" t="s">
        <v>16</v>
      </c>
      <c r="L23" s="9">
        <f ca="1">SUMIF(E24:G35,J23,G24:G35)</f>
        <v>1.65</v>
      </c>
    </row>
    <row r="24" spans="1:12" x14ac:dyDescent="0.25">
      <c r="A24" s="8">
        <v>4</v>
      </c>
      <c r="B24" s="27">
        <v>42478</v>
      </c>
      <c r="C24" t="s">
        <v>12</v>
      </c>
      <c r="D24" s="8">
        <v>2</v>
      </c>
      <c r="E24" t="s">
        <v>16</v>
      </c>
      <c r="F24" t="str">
        <f t="shared" si="1"/>
        <v>RoSpi</v>
      </c>
      <c r="G24" s="9">
        <v>0.98</v>
      </c>
      <c r="I24" s="8"/>
      <c r="J24" t="s">
        <v>18</v>
      </c>
      <c r="L24" s="9">
        <f ca="1">SUMIF(E25:G36,J24,G25:G36)</f>
        <v>3.06</v>
      </c>
    </row>
    <row r="25" spans="1:12" x14ac:dyDescent="0.25">
      <c r="A25" s="8">
        <v>5</v>
      </c>
      <c r="B25" s="27">
        <v>42440</v>
      </c>
      <c r="C25" t="s">
        <v>17</v>
      </c>
      <c r="D25" s="8">
        <v>1</v>
      </c>
      <c r="E25" t="s">
        <v>18</v>
      </c>
      <c r="F25" t="str">
        <f t="shared" si="1"/>
        <v>GeWor</v>
      </c>
      <c r="G25" s="9">
        <v>0.76</v>
      </c>
      <c r="I25" s="28" t="s">
        <v>20</v>
      </c>
    </row>
    <row r="26" spans="1:12" x14ac:dyDescent="0.25">
      <c r="A26" s="8">
        <v>6</v>
      </c>
      <c r="B26" s="27">
        <v>42237</v>
      </c>
      <c r="C26" t="s">
        <v>8</v>
      </c>
      <c r="D26" s="8">
        <v>4</v>
      </c>
      <c r="E26" t="s">
        <v>9</v>
      </c>
      <c r="F26" t="str">
        <f t="shared" si="1"/>
        <v>GrPot</v>
      </c>
      <c r="G26" s="9">
        <v>1.19</v>
      </c>
    </row>
    <row r="27" spans="1:12" x14ac:dyDescent="0.25">
      <c r="A27" s="8">
        <v>7</v>
      </c>
      <c r="B27" s="27">
        <v>42060</v>
      </c>
      <c r="C27" t="s">
        <v>12</v>
      </c>
      <c r="D27" s="8">
        <v>3</v>
      </c>
      <c r="E27" t="s">
        <v>16</v>
      </c>
      <c r="F27" t="str">
        <f t="shared" si="1"/>
        <v>RoSpi</v>
      </c>
      <c r="G27" s="9">
        <v>0.67</v>
      </c>
    </row>
    <row r="28" spans="1:12" x14ac:dyDescent="0.25">
      <c r="A28" s="8">
        <v>8</v>
      </c>
      <c r="B28" s="27">
        <v>41730</v>
      </c>
      <c r="C28" t="s">
        <v>22</v>
      </c>
      <c r="D28" s="8">
        <v>2</v>
      </c>
      <c r="E28" t="s">
        <v>18</v>
      </c>
      <c r="F28" t="str">
        <f t="shared" si="1"/>
        <v>WiWor</v>
      </c>
      <c r="G28" s="9">
        <v>0.68</v>
      </c>
    </row>
    <row r="29" spans="1:12" x14ac:dyDescent="0.25">
      <c r="A29" s="8">
        <v>9</v>
      </c>
      <c r="B29" s="27">
        <v>42320</v>
      </c>
      <c r="C29" t="s">
        <v>17</v>
      </c>
      <c r="D29" s="8">
        <v>7</v>
      </c>
      <c r="E29" t="s">
        <v>18</v>
      </c>
      <c r="F29" t="str">
        <f t="shared" si="1"/>
        <v>GeWor</v>
      </c>
      <c r="G29" s="9">
        <v>0.94</v>
      </c>
    </row>
    <row r="30" spans="1:12" x14ac:dyDescent="0.25">
      <c r="A30" s="8">
        <v>8</v>
      </c>
      <c r="B30" s="27">
        <v>41730</v>
      </c>
      <c r="C30" t="s">
        <v>17</v>
      </c>
      <c r="D30" s="8">
        <v>2</v>
      </c>
      <c r="E30" t="s">
        <v>18</v>
      </c>
      <c r="F30" t="str">
        <f t="shared" si="1"/>
        <v>GeWor</v>
      </c>
      <c r="G30" s="9">
        <v>0.68</v>
      </c>
    </row>
    <row r="31" spans="1:12" x14ac:dyDescent="0.25">
      <c r="B31" s="27"/>
      <c r="G31" s="9"/>
    </row>
    <row r="32" spans="1:12" x14ac:dyDescent="0.25">
      <c r="B32" s="34" t="s">
        <v>23</v>
      </c>
      <c r="C32" s="33"/>
    </row>
    <row r="33" spans="2:9" x14ac:dyDescent="0.25">
      <c r="B33" t="str">
        <f>"Wortelen Geel: € "&amp;SUMIFS($G$21:$G$30,$E21:$E30,"Wortelen",$C21:C30,"Geel")</f>
        <v>Wortelen Geel: € 2,38</v>
      </c>
      <c r="D33" s="35" t="s">
        <v>27</v>
      </c>
    </row>
    <row r="34" spans="2:9" x14ac:dyDescent="0.25">
      <c r="B34" t="str">
        <f>"Wortelen Wit: € "&amp;SUMIFS($G$21:$G$30,$E21:$E30,"Wortelen",$C21:C30,"Wit")</f>
        <v>Wortelen Wit: € 0,68</v>
      </c>
    </row>
    <row r="35" spans="2:9" x14ac:dyDescent="0.25">
      <c r="B35" s="32" t="str">
        <f>"Wortelen : € "&amp;SUMIFS($G$21:$G$30,$E21:$E30,"Wortelen")</f>
        <v>Wortelen : € 3,06</v>
      </c>
    </row>
    <row r="36" spans="2:9" x14ac:dyDescent="0.25">
      <c r="C36" s="30"/>
    </row>
    <row r="37" spans="2:9" x14ac:dyDescent="0.25">
      <c r="B37" s="9" t="str">
        <f>"Potgrond Groen: € "&amp;SUMIFS($G$21:$G$30,$E21:$E30,"Potgrond",$C21:C30,"Groen")</f>
        <v>Potgrond Groen: € 2,44</v>
      </c>
      <c r="D37" s="31" t="s">
        <v>24</v>
      </c>
      <c r="I37" s="28"/>
    </row>
    <row r="38" spans="2:9" x14ac:dyDescent="0.25">
      <c r="B38" t="str">
        <f>"Potgrond Wit: € "&amp;SUMIFS($G$21:$G$30,$E21:$E30,"Potgrond",$C21:C30,"Wit")</f>
        <v>Potgrond Wit: € 0</v>
      </c>
      <c r="C38" s="31"/>
      <c r="D38" s="31" t="s">
        <v>26</v>
      </c>
    </row>
    <row r="39" spans="2:9" x14ac:dyDescent="0.25">
      <c r="B39" s="32" t="str">
        <f>"Potgrond : € "&amp;SUMIFS($G$21:$G$30,$E21:$E30,"Potgrond")</f>
        <v>Potgrond : € 2,44</v>
      </c>
      <c r="C39" s="28"/>
      <c r="D39" s="31" t="s">
        <v>25</v>
      </c>
    </row>
  </sheetData>
  <printOptions headings="1"/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SOMMEN_ALS</vt:lpstr>
      <vt:lpstr>Oefentabel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2016-10-20T08:20:28Z</dcterms:created>
  <dcterms:modified xsi:type="dcterms:W3CDTF">2016-10-25T17:54:55Z</dcterms:modified>
</cp:coreProperties>
</file>